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СВОД" sheetId="1" r:id="rId1"/>
    <sheet name="ср зар плата 2011" sheetId="2" state="hidden" r:id="rId2"/>
    <sheet name="производительность2011" sheetId="3" state="hidden" r:id="rId3"/>
  </sheets>
  <definedNames/>
  <calcPr fullCalcOnLoad="1"/>
</workbook>
</file>

<file path=xl/sharedStrings.xml><?xml version="1.0" encoding="utf-8"?>
<sst xmlns="http://schemas.openxmlformats.org/spreadsheetml/2006/main" count="150" uniqueCount="70">
  <si>
    <t>Великосельское МП ЖКХ</t>
  </si>
  <si>
    <t>МУП "Оздоровительный центр "Мечта"</t>
  </si>
  <si>
    <t>МУП "Гаврилов-Ямский хлебозавод"</t>
  </si>
  <si>
    <t>Шопшинское МУП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</si>
  <si>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</si>
  <si>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</si>
  <si>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</si>
  <si>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</si>
  <si>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</si>
  <si>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</si>
  <si>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</si>
  <si>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</si>
  <si>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</si>
  <si>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</si>
  <si>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</si>
  <si>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</si>
  <si>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</si>
  <si>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</si>
  <si>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</si>
  <si>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 xml:space="preserve"> МП "Общепит"</t>
  </si>
  <si>
    <t>Всего:</t>
  </si>
  <si>
    <t>Центр туризма и отдыха "Ямская слобода"</t>
  </si>
  <si>
    <t>х</t>
  </si>
  <si>
    <t>НАИМЕНОВАНИЕ ПРЕДПРИЯТИЯ</t>
  </si>
  <si>
    <t>Ср.мес.</t>
  </si>
  <si>
    <t>труда</t>
  </si>
  <si>
    <t xml:space="preserve"> 2011 год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</si>
  <si>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</si>
  <si>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</si>
  <si>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</si>
  <si>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</si>
  <si>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</si>
  <si>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</si>
  <si>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</si>
  <si>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</si>
  <si>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</si>
  <si>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</si>
  <si>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</si>
  <si>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в 3,1 раза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</si>
  <si>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</si>
  <si>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</si>
  <si>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</si>
  <si>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</si>
  <si>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</si>
  <si>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</si>
  <si>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>2011 ГОД</t>
  </si>
  <si>
    <t xml:space="preserve">% </t>
  </si>
  <si>
    <t>%</t>
  </si>
  <si>
    <t>РАСЧЕТ СРЕДНЕЙ ПРОИЗВОДИТЕЛЬНОСТИ ТРУДА МУНИЦИПАЛЬНЫХ ПРЕДПРИЯТИЙ</t>
  </si>
  <si>
    <t>по</t>
  </si>
  <si>
    <t xml:space="preserve">Активы  </t>
  </si>
  <si>
    <t>балансу</t>
  </si>
  <si>
    <t xml:space="preserve"> 2012 год</t>
  </si>
  <si>
    <t>за 1 квартал</t>
  </si>
  <si>
    <t>2012 ГОД</t>
  </si>
  <si>
    <t>РАСЧЕТ СРЕДНЕЙ ЗАРАБОТНОЙ ПЛАТЫ МУНИЦИПАЛЬНЫХ  ПРЕДПРИЯТИЙ, руб.</t>
  </si>
  <si>
    <t>3. Средняя заработная  плата, руб.</t>
  </si>
  <si>
    <t>2. Среднесписочная  численность, чел.</t>
  </si>
  <si>
    <t>1. Затраты на заработную плату всего, тыс.руб.</t>
  </si>
  <si>
    <t xml:space="preserve">в т.ч. </t>
  </si>
  <si>
    <t>1.  Выручка от реализации всего, тыс.руб.</t>
  </si>
  <si>
    <t>2. Среднесписочная численность, чел.</t>
  </si>
  <si>
    <t>3. Средняя производительность труда, руб.</t>
  </si>
  <si>
    <t xml:space="preserve"> - Великосельское МП ЖКХ</t>
  </si>
  <si>
    <t xml:space="preserve"> - Шопшинское МУП ЖКХ</t>
  </si>
  <si>
    <t xml:space="preserve"> - МУП "Оздоровительный центр "Мечта"</t>
  </si>
  <si>
    <t xml:space="preserve"> - МП "Общепит"</t>
  </si>
  <si>
    <t xml:space="preserve"> - Центр туризма и отдыха "Ямская слобода"</t>
  </si>
  <si>
    <t xml:space="preserve"> - МУП "Гаврилов-Ямский хлебозавод"</t>
  </si>
  <si>
    <t>ОСНОВНЫЕ ПОКАЗАТЕЛИ ДЕЯТЕЛЬНОСТИ МУНИЦИПАЛЬНЫХ ПРЕДПРИЯТИЙ ЗА  1 квартал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</si>
</sst>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"/>
    <numFmt numFmtId="167" formatCode="0.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i/>
      <sz val="10"/>
      <color indexed="8"/>
      <name val="Arial Cyr"/>
      <family val="0"/>
    </font>
    <font>
      <b/>
      <i/>
      <sz val="9"/>
      <color indexed="8"/>
      <name val="Arial Cyr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64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13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5" xfId="0" applyNumberFormat="1" applyFont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164" fontId="0" fillId="33" borderId="1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17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164" fontId="11" fillId="0" borderId="22" xfId="0" applyNumberFormat="1" applyFont="1" applyBorder="1" applyAlignment="1">
      <alignment horizontal="center"/>
    </xf>
    <xf numFmtId="164" fontId="11" fillId="0" borderId="23" xfId="0" applyNumberFormat="1" applyFont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11" fillId="33" borderId="23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3" xfId="0" applyFont="1" applyFill="1" applyBorder="1" applyAlignment="1">
      <alignment/>
    </xf>
    <xf numFmtId="0" fontId="11" fillId="33" borderId="23" xfId="0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/>
    </xf>
    <xf numFmtId="164" fontId="12" fillId="33" borderId="23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164" fontId="0" fillId="33" borderId="25" xfId="0" applyNumberFormat="1" applyFont="1" applyFill="1" applyBorder="1" applyAlignment="1">
      <alignment horizontal="center"/>
    </xf>
    <xf numFmtId="164" fontId="0" fillId="33" borderId="26" xfId="0" applyNumberFormat="1" applyFont="1" applyFill="1" applyBorder="1" applyAlignment="1">
      <alignment horizontal="center"/>
    </xf>
    <xf numFmtId="164" fontId="11" fillId="33" borderId="24" xfId="0" applyNumberFormat="1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1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9" xfId="0" applyFill="1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49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4" fontId="0" fillId="0" borderId="15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21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64" fontId="0" fillId="0" borderId="15" xfId="0" applyNumberFormat="1" applyFont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33" borderId="17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64" fontId="0" fillId="33" borderId="2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33" borderId="26" xfId="0" applyNumberFormat="1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Fill="1" applyBorder="1" applyAlignment="1">
      <alignment horizontal="center" textRotation="90" wrapText="1"/>
    </xf>
    <xf numFmtId="0" fontId="8" fillId="0" borderId="19" xfId="0" applyFont="1" applyFill="1" applyBorder="1" applyAlignment="1">
      <alignment horizontal="center" textRotation="90"/>
    </xf>
    <xf numFmtId="0" fontId="8" fillId="0" borderId="20" xfId="0" applyFont="1" applyFill="1" applyBorder="1" applyAlignment="1">
      <alignment horizontal="center" textRotation="90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readingOrder="1"/>
    </xf>
    <xf numFmtId="0" fontId="8" fillId="0" borderId="20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1" fontId="3" fillId="0" borderId="13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9" fillId="0" borderId="33" xfId="0" applyNumberFormat="1" applyFont="1" applyBorder="1" applyAlignment="1">
      <alignment horizontal="center"/>
    </xf>
    <xf numFmtId="1" fontId="9" fillId="0" borderId="3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50" zoomScaleNormal="150" zoomScalePageLayoutView="0" workbookViewId="0" topLeftCell="A1">
      <pane xSplit="1" ySplit="7" topLeftCell="J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5" sqref="Q5"/>
    </sheetView>
  </sheetViews>
  <sheetFormatPr defaultColWidth="9.00390625" defaultRowHeight="12.75"/>
  <cols>
    <col min="1" max="1" width="12.25390625" style="68" customWidth="1"/>
    <col min="2" max="2" width="10.125" style="0" customWidth="1"/>
    <col min="3" max="3" width="10.625" style="0" bestFit="1" customWidth="1"/>
    <col min="4" max="4" width="9.75390625" style="0" customWidth="1"/>
    <col min="5" max="5" width="9.375" style="0" customWidth="1"/>
    <col min="6" max="6" width="11.125" style="0" customWidth="1"/>
    <col min="7" max="7" width="8.25390625" style="0" customWidth="1"/>
    <col min="8" max="8" width="10.625" style="0" bestFit="1" customWidth="1"/>
    <col min="9" max="9" width="9.625" style="0" customWidth="1"/>
    <col min="10" max="11" width="10.625" style="0" bestFit="1" customWidth="1"/>
    <col min="12" max="12" width="9.25390625" style="0" bestFit="1" customWidth="1"/>
    <col min="13" max="13" width="10.625" style="0" bestFit="1" customWidth="1"/>
    <col min="14" max="14" width="11.375" style="0" customWidth="1"/>
  </cols>
  <sheetData>
    <row r="1" spans="1:14" ht="12.75">
      <c r="A1" s="100" t="s">
        <v>69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6.75" customHeight="1" thickBot="1">
      <c r="A2" s="63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3.5" thickBot="1">
      <c r="A3" s="105" t="s">
        <v>29</v>
      </c>
      <c r="B3" s="97" t="s">
        <v>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</row>
    <row r="4" spans="1:14" ht="11.25" customHeight="1">
      <c r="A4" s="106"/>
      <c r="B4" s="16" t="s">
        <v>5</v>
      </c>
      <c r="C4" s="16" t="s">
        <v>6</v>
      </c>
      <c r="D4" s="55" t="s">
        <v>7</v>
      </c>
      <c r="E4" s="17" t="s">
        <v>50</v>
      </c>
      <c r="F4" s="101" t="s">
        <v>39</v>
      </c>
      <c r="G4" s="102"/>
      <c r="H4" s="101" t="s">
        <v>42</v>
      </c>
      <c r="I4" s="102"/>
      <c r="J4" s="16" t="s">
        <v>8</v>
      </c>
      <c r="K4" s="16" t="s">
        <v>9</v>
      </c>
      <c r="L4" s="16" t="s">
        <v>24</v>
      </c>
      <c r="M4" s="16" t="s">
        <v>10</v>
      </c>
      <c r="N4" s="55" t="s">
        <v>11</v>
      </c>
    </row>
    <row r="5" spans="1:14" ht="11.25" customHeight="1" thickBot="1">
      <c r="A5" s="106"/>
      <c r="B5" s="18" t="s">
        <v>12</v>
      </c>
      <c r="C5" s="18" t="s">
        <v>13</v>
      </c>
      <c r="D5" s="56" t="s">
        <v>14</v>
      </c>
      <c r="E5" s="19" t="s">
        <v>49</v>
      </c>
      <c r="F5" s="103" t="s">
        <v>40</v>
      </c>
      <c r="G5" s="104"/>
      <c r="H5" s="108" t="s">
        <v>44</v>
      </c>
      <c r="I5" s="109"/>
      <c r="J5" s="18" t="s">
        <v>30</v>
      </c>
      <c r="K5" s="18" t="s">
        <v>32</v>
      </c>
      <c r="L5" s="18" t="s">
        <v>34</v>
      </c>
      <c r="M5" s="18" t="s">
        <v>36</v>
      </c>
      <c r="N5" s="56" t="s">
        <v>15</v>
      </c>
    </row>
    <row r="6" spans="1:14" ht="11.25" customHeight="1">
      <c r="A6" s="106"/>
      <c r="B6" s="18"/>
      <c r="C6" s="18"/>
      <c r="D6" s="56" t="s">
        <v>27</v>
      </c>
      <c r="E6" s="19" t="s">
        <v>51</v>
      </c>
      <c r="F6" s="110" t="s">
        <v>28</v>
      </c>
      <c r="G6" s="16" t="s">
        <v>41</v>
      </c>
      <c r="H6" s="110" t="s">
        <v>28</v>
      </c>
      <c r="I6" s="16" t="s">
        <v>41</v>
      </c>
      <c r="J6" s="18" t="s">
        <v>31</v>
      </c>
      <c r="K6" s="18" t="s">
        <v>33</v>
      </c>
      <c r="L6" s="18" t="s">
        <v>35</v>
      </c>
      <c r="M6" s="18" t="s">
        <v>25</v>
      </c>
      <c r="N6" s="56"/>
    </row>
    <row r="7" spans="1:14" ht="24" customHeight="1" thickBot="1">
      <c r="A7" s="107"/>
      <c r="B7" s="18" t="s">
        <v>16</v>
      </c>
      <c r="C7" s="18" t="s">
        <v>16</v>
      </c>
      <c r="D7" s="56" t="s">
        <v>16</v>
      </c>
      <c r="E7" s="19" t="s">
        <v>16</v>
      </c>
      <c r="F7" s="111"/>
      <c r="G7" s="20" t="s">
        <v>43</v>
      </c>
      <c r="H7" s="111"/>
      <c r="I7" s="20" t="s">
        <v>43</v>
      </c>
      <c r="J7" s="18" t="s">
        <v>16</v>
      </c>
      <c r="K7" s="18" t="s">
        <v>17</v>
      </c>
      <c r="L7" s="19" t="s">
        <v>18</v>
      </c>
      <c r="M7" s="18" t="s">
        <v>18</v>
      </c>
      <c r="N7" s="56" t="s">
        <v>16</v>
      </c>
    </row>
    <row r="8" spans="1:14" s="32" customFormat="1" ht="21.75" customHeight="1">
      <c r="A8" s="64" t="s">
        <v>0</v>
      </c>
      <c r="B8" s="33"/>
      <c r="C8" s="34"/>
      <c r="D8" s="44"/>
      <c r="E8" s="35"/>
      <c r="F8" s="34"/>
      <c r="G8" s="35"/>
      <c r="H8" s="35"/>
      <c r="I8" s="35"/>
      <c r="J8" s="35"/>
      <c r="K8" s="34"/>
      <c r="L8" s="34"/>
      <c r="M8" s="34"/>
      <c r="N8" s="57"/>
    </row>
    <row r="9" spans="1:14" ht="12" customHeight="1">
      <c r="A9" s="69" t="s">
        <v>52</v>
      </c>
      <c r="B9" s="21">
        <v>3003</v>
      </c>
      <c r="C9" s="11">
        <v>2896</v>
      </c>
      <c r="D9" s="27">
        <v>-191</v>
      </c>
      <c r="E9" s="22">
        <v>7749</v>
      </c>
      <c r="F9" s="11">
        <v>2085</v>
      </c>
      <c r="G9" s="71" t="s">
        <v>37</v>
      </c>
      <c r="H9" s="22">
        <v>2087</v>
      </c>
      <c r="I9" s="71" t="s">
        <v>37</v>
      </c>
      <c r="J9" s="22">
        <v>4433</v>
      </c>
      <c r="K9" s="12">
        <v>20</v>
      </c>
      <c r="L9" s="11">
        <v>9417</v>
      </c>
      <c r="M9" s="11">
        <f>B9/K9/3*1000</f>
        <v>50050.00000000001</v>
      </c>
      <c r="N9" s="58">
        <v>1480</v>
      </c>
    </row>
    <row r="10" spans="1:14" ht="15" customHeight="1">
      <c r="A10" s="69" t="s">
        <v>26</v>
      </c>
      <c r="B10" s="21">
        <v>3197</v>
      </c>
      <c r="C10" s="11">
        <v>2825</v>
      </c>
      <c r="D10" s="27">
        <v>-36</v>
      </c>
      <c r="E10" s="22">
        <v>6294</v>
      </c>
      <c r="F10" s="11">
        <v>1445</v>
      </c>
      <c r="G10" s="71" t="s">
        <v>37</v>
      </c>
      <c r="H10" s="22">
        <v>1603</v>
      </c>
      <c r="I10" s="71" t="s">
        <v>37</v>
      </c>
      <c r="J10" s="22">
        <v>3793</v>
      </c>
      <c r="K10" s="12">
        <v>20</v>
      </c>
      <c r="L10" s="11">
        <v>8567</v>
      </c>
      <c r="M10" s="11">
        <f>B10/K10/3*1000</f>
        <v>53283.33333333333</v>
      </c>
      <c r="N10" s="58">
        <v>480</v>
      </c>
    </row>
    <row r="11" spans="1:14" ht="14.25" customHeight="1" thickBot="1">
      <c r="A11" s="65" t="s">
        <v>46</v>
      </c>
      <c r="B11" s="13">
        <f>B9/B10*100</f>
        <v>93.93181107288082</v>
      </c>
      <c r="C11" s="14">
        <f aca="true" t="shared" si="0" ref="C11:M11">C9/C10*100</f>
        <v>102.51327433628319</v>
      </c>
      <c r="D11" s="28" t="s">
        <v>22</v>
      </c>
      <c r="E11" s="15">
        <f>E9/E10*100</f>
        <v>123.117254528122</v>
      </c>
      <c r="F11" s="14">
        <f t="shared" si="0"/>
        <v>144.29065743944636</v>
      </c>
      <c r="G11" s="31" t="s">
        <v>22</v>
      </c>
      <c r="H11" s="15">
        <f t="shared" si="0"/>
        <v>130.19338739862758</v>
      </c>
      <c r="I11" s="15" t="s">
        <v>22</v>
      </c>
      <c r="J11" s="15">
        <f t="shared" si="0"/>
        <v>116.87318745056683</v>
      </c>
      <c r="K11" s="14">
        <f t="shared" si="0"/>
        <v>100</v>
      </c>
      <c r="L11" s="14">
        <f t="shared" si="0"/>
        <v>109.92179292634528</v>
      </c>
      <c r="M11" s="14">
        <f t="shared" si="0"/>
        <v>93.93181107288085</v>
      </c>
      <c r="N11" s="59" t="s">
        <v>38</v>
      </c>
    </row>
    <row r="12" spans="1:14" s="32" customFormat="1" ht="20.25" customHeight="1">
      <c r="A12" s="64" t="s">
        <v>3</v>
      </c>
      <c r="B12" s="36"/>
      <c r="C12" s="37"/>
      <c r="D12" s="39"/>
      <c r="E12" s="38"/>
      <c r="F12" s="37"/>
      <c r="G12" s="40"/>
      <c r="H12" s="40"/>
      <c r="I12" s="40"/>
      <c r="J12" s="40"/>
      <c r="K12" s="37"/>
      <c r="L12" s="37"/>
      <c r="M12" s="37"/>
      <c r="N12" s="60"/>
    </row>
    <row r="13" spans="1:15" s="72" customFormat="1" ht="14.25" customHeight="1">
      <c r="A13" s="86" t="s">
        <v>52</v>
      </c>
      <c r="B13" s="84">
        <v>4120</v>
      </c>
      <c r="C13" s="88">
        <v>5465</v>
      </c>
      <c r="D13" s="89">
        <v>-1846</v>
      </c>
      <c r="E13" s="77">
        <v>15903</v>
      </c>
      <c r="F13" s="88">
        <v>12396</v>
      </c>
      <c r="G13" s="77" t="s">
        <v>37</v>
      </c>
      <c r="H13" s="77">
        <v>6367</v>
      </c>
      <c r="I13" s="77" t="s">
        <v>37</v>
      </c>
      <c r="J13" s="77">
        <v>8070</v>
      </c>
      <c r="K13" s="93">
        <v>32</v>
      </c>
      <c r="L13" s="88">
        <v>11020</v>
      </c>
      <c r="M13" s="88">
        <f>B13/K13/3*1000</f>
        <v>42916.666666666664</v>
      </c>
      <c r="N13" s="94">
        <v>601</v>
      </c>
      <c r="O13" s="95"/>
    </row>
    <row r="14" spans="1:15" s="72" customFormat="1" ht="13.5" customHeight="1">
      <c r="A14" s="86" t="s">
        <v>26</v>
      </c>
      <c r="B14" s="84">
        <v>4439</v>
      </c>
      <c r="C14" s="88">
        <v>6134</v>
      </c>
      <c r="D14" s="89">
        <v>-2150</v>
      </c>
      <c r="E14" s="77">
        <v>17594</v>
      </c>
      <c r="F14" s="88">
        <v>11409</v>
      </c>
      <c r="G14" s="77" t="s">
        <v>37</v>
      </c>
      <c r="H14" s="77">
        <v>6459</v>
      </c>
      <c r="I14" s="77" t="s">
        <v>37</v>
      </c>
      <c r="J14" s="77">
        <v>10087</v>
      </c>
      <c r="K14" s="93">
        <v>34</v>
      </c>
      <c r="L14" s="88">
        <v>9588</v>
      </c>
      <c r="M14" s="88">
        <f>B14/K14/3*1000</f>
        <v>43519.60784313726</v>
      </c>
      <c r="N14" s="94">
        <v>601</v>
      </c>
      <c r="O14" s="95"/>
    </row>
    <row r="15" spans="1:15" s="72" customFormat="1" ht="13.5" customHeight="1" thickBot="1">
      <c r="A15" s="87" t="s">
        <v>46</v>
      </c>
      <c r="B15" s="85">
        <f>B13/B14*100</f>
        <v>92.81369677855373</v>
      </c>
      <c r="C15" s="90">
        <f aca="true" t="shared" si="1" ref="C15:N15">C13/C14*100</f>
        <v>89.09357678513206</v>
      </c>
      <c r="D15" s="91" t="s">
        <v>22</v>
      </c>
      <c r="E15" s="92">
        <f t="shared" si="1"/>
        <v>90.38876889848812</v>
      </c>
      <c r="F15" s="90">
        <f t="shared" si="1"/>
        <v>108.6510649487247</v>
      </c>
      <c r="G15" s="92" t="s">
        <v>22</v>
      </c>
      <c r="H15" s="92">
        <f t="shared" si="1"/>
        <v>98.57563090261651</v>
      </c>
      <c r="I15" s="92" t="s">
        <v>22</v>
      </c>
      <c r="J15" s="92">
        <f t="shared" si="1"/>
        <v>80.00396550014871</v>
      </c>
      <c r="K15" s="90">
        <f t="shared" si="1"/>
        <v>94.11764705882352</v>
      </c>
      <c r="L15" s="90">
        <f t="shared" si="1"/>
        <v>114.93533583646224</v>
      </c>
      <c r="M15" s="90">
        <f t="shared" si="1"/>
        <v>98.61455282721332</v>
      </c>
      <c r="N15" s="96">
        <f t="shared" si="1"/>
        <v>100</v>
      </c>
      <c r="O15" s="95"/>
    </row>
    <row r="16" spans="1:14" ht="1.5" customHeight="1" hidden="1" thickBot="1">
      <c r="A16" s="66"/>
      <c r="B16" s="23"/>
      <c r="C16" s="24"/>
      <c r="D16" s="45"/>
      <c r="E16" s="25"/>
      <c r="F16" s="24"/>
      <c r="G16" s="24"/>
      <c r="H16" s="24"/>
      <c r="I16" s="24"/>
      <c r="J16" s="24"/>
      <c r="K16" s="24"/>
      <c r="L16" s="24"/>
      <c r="M16" s="24"/>
      <c r="N16" s="61"/>
    </row>
    <row r="17" spans="1:14" ht="13.5" customHeight="1" hidden="1" thickBot="1">
      <c r="A17" s="66"/>
      <c r="B17" s="23"/>
      <c r="C17" s="24"/>
      <c r="D17" s="45"/>
      <c r="E17" s="25"/>
      <c r="F17" s="24"/>
      <c r="G17" s="24"/>
      <c r="H17" s="24"/>
      <c r="I17" s="24"/>
      <c r="J17" s="24"/>
      <c r="K17" s="24"/>
      <c r="L17" s="24"/>
      <c r="M17" s="24"/>
      <c r="N17" s="61"/>
    </row>
    <row r="18" spans="1:14" ht="13.5" customHeight="1" hidden="1" thickBot="1">
      <c r="A18" s="66"/>
      <c r="B18" s="23"/>
      <c r="C18" s="24"/>
      <c r="D18" s="45"/>
      <c r="E18" s="25"/>
      <c r="F18" s="24"/>
      <c r="G18" s="24"/>
      <c r="H18" s="24"/>
      <c r="I18" s="24"/>
      <c r="J18" s="24"/>
      <c r="K18" s="24"/>
      <c r="L18" s="24"/>
      <c r="M18" s="24"/>
      <c r="N18" s="61"/>
    </row>
    <row r="19" spans="1:14" ht="13.5" customHeight="1" hidden="1" thickBot="1">
      <c r="A19" s="66"/>
      <c r="B19" s="23"/>
      <c r="C19" s="24"/>
      <c r="D19" s="45"/>
      <c r="E19" s="25"/>
      <c r="F19" s="24"/>
      <c r="G19" s="24"/>
      <c r="H19" s="24"/>
      <c r="I19" s="24"/>
      <c r="J19" s="24"/>
      <c r="K19" s="24"/>
      <c r="L19" s="24"/>
      <c r="M19" s="24"/>
      <c r="N19" s="61"/>
    </row>
    <row r="20" spans="1:14" s="32" customFormat="1" ht="15" customHeight="1">
      <c r="A20" s="64" t="s">
        <v>1</v>
      </c>
      <c r="B20" s="36"/>
      <c r="C20" s="37"/>
      <c r="D20" s="39"/>
      <c r="E20" s="40"/>
      <c r="F20" s="37"/>
      <c r="G20" s="37"/>
      <c r="H20" s="37"/>
      <c r="I20" s="37"/>
      <c r="J20" s="37"/>
      <c r="K20" s="37"/>
      <c r="L20" s="37"/>
      <c r="M20" s="37"/>
      <c r="N20" s="60"/>
    </row>
    <row r="21" spans="1:14" ht="13.5" customHeight="1">
      <c r="A21" s="69" t="s">
        <v>52</v>
      </c>
      <c r="B21" s="21">
        <v>1622</v>
      </c>
      <c r="C21" s="11">
        <v>2476</v>
      </c>
      <c r="D21" s="27">
        <v>-247</v>
      </c>
      <c r="E21" s="22">
        <v>24984</v>
      </c>
      <c r="F21" s="11">
        <v>494</v>
      </c>
      <c r="G21" s="70" t="s">
        <v>37</v>
      </c>
      <c r="H21" s="11">
        <v>71</v>
      </c>
      <c r="I21" s="70" t="s">
        <v>37</v>
      </c>
      <c r="J21" s="11">
        <v>21700</v>
      </c>
      <c r="K21" s="12">
        <v>27</v>
      </c>
      <c r="L21" s="11">
        <v>11333</v>
      </c>
      <c r="M21" s="11">
        <f>B21/K21/3*1000</f>
        <v>20024.691358024695</v>
      </c>
      <c r="N21" s="58">
        <v>1000</v>
      </c>
    </row>
    <row r="22" spans="1:14" ht="12" customHeight="1">
      <c r="A22" s="69" t="s">
        <v>26</v>
      </c>
      <c r="B22" s="21">
        <v>1471</v>
      </c>
      <c r="C22" s="11">
        <v>2244</v>
      </c>
      <c r="D22" s="27">
        <v>-326</v>
      </c>
      <c r="E22" s="22">
        <v>24665</v>
      </c>
      <c r="F22" s="11">
        <v>325</v>
      </c>
      <c r="G22" s="70" t="s">
        <v>37</v>
      </c>
      <c r="H22" s="11">
        <v>64</v>
      </c>
      <c r="I22" s="70" t="s">
        <v>37</v>
      </c>
      <c r="J22" s="11">
        <v>22106</v>
      </c>
      <c r="K22" s="12">
        <v>31</v>
      </c>
      <c r="L22" s="11">
        <v>9688</v>
      </c>
      <c r="M22" s="11">
        <f>B22/K22/3*1000</f>
        <v>15817.20430107527</v>
      </c>
      <c r="N22" s="58">
        <v>1000</v>
      </c>
    </row>
    <row r="23" spans="1:14" ht="14.25" customHeight="1" thickBot="1">
      <c r="A23" s="65" t="s">
        <v>46</v>
      </c>
      <c r="B23" s="13">
        <f>B21/B22*100</f>
        <v>110.26512576478586</v>
      </c>
      <c r="C23" s="14">
        <f aca="true" t="shared" si="2" ref="C23:N23">C21/C22*100</f>
        <v>110.33868092691621</v>
      </c>
      <c r="D23" s="28" t="s">
        <v>22</v>
      </c>
      <c r="E23" s="15">
        <f>E21/E22*100</f>
        <v>101.29333063044801</v>
      </c>
      <c r="F23" s="14">
        <f t="shared" si="2"/>
        <v>152</v>
      </c>
      <c r="G23" s="14" t="s">
        <v>22</v>
      </c>
      <c r="H23" s="14">
        <f t="shared" si="2"/>
        <v>110.9375</v>
      </c>
      <c r="I23" s="14" t="s">
        <v>22</v>
      </c>
      <c r="J23" s="14">
        <f t="shared" si="2"/>
        <v>98.16339455351488</v>
      </c>
      <c r="K23" s="14">
        <f t="shared" si="2"/>
        <v>87.09677419354838</v>
      </c>
      <c r="L23" s="14">
        <f t="shared" si="2"/>
        <v>116.97976878612717</v>
      </c>
      <c r="M23" s="14">
        <f t="shared" si="2"/>
        <v>126.60069995216156</v>
      </c>
      <c r="N23" s="59">
        <f t="shared" si="2"/>
        <v>100</v>
      </c>
    </row>
    <row r="24" spans="1:14" s="32" customFormat="1" ht="18" customHeight="1">
      <c r="A24" s="64" t="s">
        <v>19</v>
      </c>
      <c r="B24" s="36"/>
      <c r="C24" s="37"/>
      <c r="D24" s="39"/>
      <c r="E24" s="40"/>
      <c r="F24" s="37"/>
      <c r="G24" s="37"/>
      <c r="H24" s="37"/>
      <c r="I24" s="37"/>
      <c r="J24" s="37"/>
      <c r="K24" s="37"/>
      <c r="L24" s="37"/>
      <c r="M24" s="37"/>
      <c r="N24" s="60"/>
    </row>
    <row r="25" spans="1:14" ht="11.25" customHeight="1">
      <c r="A25" s="69" t="s">
        <v>52</v>
      </c>
      <c r="B25" s="21">
        <v>6256</v>
      </c>
      <c r="C25" s="11">
        <v>4036</v>
      </c>
      <c r="D25" s="27">
        <v>13</v>
      </c>
      <c r="E25" s="22">
        <v>3606</v>
      </c>
      <c r="F25" s="11">
        <v>3225</v>
      </c>
      <c r="G25" s="70" t="s">
        <v>37</v>
      </c>
      <c r="H25" s="11">
        <v>71</v>
      </c>
      <c r="I25" s="70" t="s">
        <v>37</v>
      </c>
      <c r="J25" s="11">
        <v>1966</v>
      </c>
      <c r="K25" s="12">
        <v>53</v>
      </c>
      <c r="L25" s="11">
        <v>7165</v>
      </c>
      <c r="M25" s="11">
        <f>B25/K25/3*1000</f>
        <v>39345.911949685535</v>
      </c>
      <c r="N25" s="58">
        <v>933</v>
      </c>
    </row>
    <row r="26" spans="1:14" ht="12.75" customHeight="1">
      <c r="A26" s="69" t="s">
        <v>26</v>
      </c>
      <c r="B26" s="21">
        <v>5026</v>
      </c>
      <c r="C26" s="11">
        <v>3270</v>
      </c>
      <c r="D26" s="27">
        <v>-408</v>
      </c>
      <c r="E26" s="22">
        <v>3708</v>
      </c>
      <c r="F26" s="11">
        <f>2588+522</f>
        <v>3110</v>
      </c>
      <c r="G26" s="70" t="s">
        <v>37</v>
      </c>
      <c r="H26" s="11">
        <v>43</v>
      </c>
      <c r="I26" s="70" t="s">
        <v>37</v>
      </c>
      <c r="J26" s="11">
        <v>1945</v>
      </c>
      <c r="K26" s="12">
        <v>55</v>
      </c>
      <c r="L26" s="11">
        <v>6018</v>
      </c>
      <c r="M26" s="11">
        <f>B26/K26/3*1000</f>
        <v>30460.606060606056</v>
      </c>
      <c r="N26" s="58">
        <v>933</v>
      </c>
    </row>
    <row r="27" spans="1:14" ht="13.5" customHeight="1" thickBot="1">
      <c r="A27" s="65" t="s">
        <v>46</v>
      </c>
      <c r="B27" s="13">
        <f>B25/B26*100</f>
        <v>124.47274174293672</v>
      </c>
      <c r="C27" s="14">
        <f aca="true" t="shared" si="3" ref="C27:N27">C25/C26*100</f>
        <v>123.4250764525994</v>
      </c>
      <c r="D27" s="28" t="s">
        <v>22</v>
      </c>
      <c r="E27" s="15">
        <f t="shared" si="3"/>
        <v>97.24919093851133</v>
      </c>
      <c r="F27" s="14">
        <f t="shared" si="3"/>
        <v>103.69774919614147</v>
      </c>
      <c r="G27" s="14" t="s">
        <v>22</v>
      </c>
      <c r="H27" s="14">
        <f t="shared" si="3"/>
        <v>165.11627906976744</v>
      </c>
      <c r="I27" s="14" t="s">
        <v>22</v>
      </c>
      <c r="J27" s="14">
        <f t="shared" si="3"/>
        <v>101.0796915167095</v>
      </c>
      <c r="K27" s="14">
        <f t="shared" si="3"/>
        <v>96.36363636363636</v>
      </c>
      <c r="L27" s="14">
        <f t="shared" si="3"/>
        <v>119.05948820206049</v>
      </c>
      <c r="M27" s="14">
        <f t="shared" si="3"/>
        <v>129.16982633700985</v>
      </c>
      <c r="N27" s="59">
        <f t="shared" si="3"/>
        <v>100</v>
      </c>
    </row>
    <row r="28" spans="1:14" s="32" customFormat="1" ht="18.75" customHeight="1">
      <c r="A28" s="64" t="s">
        <v>21</v>
      </c>
      <c r="B28" s="36"/>
      <c r="C28" s="37"/>
      <c r="D28" s="39"/>
      <c r="E28" s="40"/>
      <c r="F28" s="37"/>
      <c r="G28" s="37"/>
      <c r="H28" s="37"/>
      <c r="I28" s="37"/>
      <c r="J28" s="37"/>
      <c r="K28" s="37"/>
      <c r="L28" s="37"/>
      <c r="M28" s="37"/>
      <c r="N28" s="60"/>
    </row>
    <row r="29" spans="1:14" ht="12" customHeight="1">
      <c r="A29" s="69" t="s">
        <v>52</v>
      </c>
      <c r="B29" s="21">
        <v>1140</v>
      </c>
      <c r="C29" s="11">
        <v>1334</v>
      </c>
      <c r="D29" s="27">
        <v>-152</v>
      </c>
      <c r="E29" s="77">
        <v>562</v>
      </c>
      <c r="F29" s="11">
        <v>794</v>
      </c>
      <c r="G29" s="70" t="s">
        <v>37</v>
      </c>
      <c r="H29" s="11">
        <v>65</v>
      </c>
      <c r="I29" s="70" t="s">
        <v>37</v>
      </c>
      <c r="J29" s="11">
        <v>397</v>
      </c>
      <c r="K29" s="12">
        <v>14</v>
      </c>
      <c r="L29" s="11">
        <v>10494</v>
      </c>
      <c r="M29" s="11">
        <f>B29/K29/3*1000</f>
        <v>27142.85714285714</v>
      </c>
      <c r="N29" s="58">
        <v>110</v>
      </c>
    </row>
    <row r="30" spans="1:14" ht="12.75" customHeight="1">
      <c r="A30" s="69" t="s">
        <v>26</v>
      </c>
      <c r="B30" s="21">
        <v>1007</v>
      </c>
      <c r="C30" s="11">
        <v>1229</v>
      </c>
      <c r="D30" s="27">
        <v>-192</v>
      </c>
      <c r="E30" s="22">
        <v>600</v>
      </c>
      <c r="F30" s="11">
        <v>879</v>
      </c>
      <c r="G30" s="70" t="s">
        <v>37</v>
      </c>
      <c r="H30" s="11">
        <v>86</v>
      </c>
      <c r="I30" s="70" t="s">
        <v>37</v>
      </c>
      <c r="J30" s="11">
        <v>482</v>
      </c>
      <c r="K30" s="12">
        <v>15</v>
      </c>
      <c r="L30" s="11">
        <v>9602</v>
      </c>
      <c r="M30" s="11">
        <f>B30/K30/3*1000</f>
        <v>22377.77777777778</v>
      </c>
      <c r="N30" s="58">
        <v>110</v>
      </c>
    </row>
    <row r="31" spans="1:14" ht="15" customHeight="1" thickBot="1">
      <c r="A31" s="65" t="s">
        <v>46</v>
      </c>
      <c r="B31" s="13">
        <f>B29/B30*100</f>
        <v>113.20754716981132</v>
      </c>
      <c r="C31" s="14">
        <f aca="true" t="shared" si="4" ref="C31:M31">C29/C30*100</f>
        <v>108.54353132628154</v>
      </c>
      <c r="D31" s="15" t="s">
        <v>22</v>
      </c>
      <c r="E31" s="14">
        <f t="shared" si="4"/>
        <v>93.66666666666667</v>
      </c>
      <c r="F31" s="14">
        <f t="shared" si="4"/>
        <v>90.32992036405005</v>
      </c>
      <c r="G31" s="14" t="s">
        <v>22</v>
      </c>
      <c r="H31" s="14">
        <f t="shared" si="4"/>
        <v>75.5813953488372</v>
      </c>
      <c r="I31" s="14" t="s">
        <v>22</v>
      </c>
      <c r="J31" s="14">
        <f t="shared" si="4"/>
        <v>82.36514522821577</v>
      </c>
      <c r="K31" s="14">
        <f t="shared" si="4"/>
        <v>93.33333333333333</v>
      </c>
      <c r="L31" s="14">
        <f t="shared" si="4"/>
        <v>109.28973130597792</v>
      </c>
      <c r="M31" s="14">
        <f t="shared" si="4"/>
        <v>121.29380053908353</v>
      </c>
      <c r="N31" s="59">
        <v>100</v>
      </c>
    </row>
    <row r="32" spans="1:14" s="32" customFormat="1" ht="18.75" customHeight="1">
      <c r="A32" s="64" t="s">
        <v>2</v>
      </c>
      <c r="B32" s="36"/>
      <c r="C32" s="37"/>
      <c r="D32" s="46"/>
      <c r="E32" s="40"/>
      <c r="F32" s="37"/>
      <c r="G32" s="37"/>
      <c r="H32" s="37"/>
      <c r="I32" s="37"/>
      <c r="J32" s="37"/>
      <c r="K32" s="37"/>
      <c r="L32" s="37"/>
      <c r="M32" s="37"/>
      <c r="N32" s="60"/>
    </row>
    <row r="33" spans="1:14" ht="14.25" customHeight="1">
      <c r="A33" s="69" t="s">
        <v>52</v>
      </c>
      <c r="B33" s="21">
        <v>8397</v>
      </c>
      <c r="C33" s="70">
        <v>6543</v>
      </c>
      <c r="D33" s="27">
        <v>-531</v>
      </c>
      <c r="E33" s="22">
        <v>7102</v>
      </c>
      <c r="F33" s="11">
        <v>4632</v>
      </c>
      <c r="G33" s="70" t="s">
        <v>37</v>
      </c>
      <c r="H33" s="26">
        <v>2712</v>
      </c>
      <c r="I33" s="70" t="s">
        <v>37</v>
      </c>
      <c r="J33" s="26">
        <v>2816</v>
      </c>
      <c r="K33" s="12">
        <v>96</v>
      </c>
      <c r="L33" s="11">
        <v>10118</v>
      </c>
      <c r="M33" s="11">
        <f>B33/K33/3*1000</f>
        <v>29156.25</v>
      </c>
      <c r="N33" s="58">
        <v>3901</v>
      </c>
    </row>
    <row r="34" spans="1:14" ht="12" customHeight="1">
      <c r="A34" s="69" t="s">
        <v>26</v>
      </c>
      <c r="B34" s="21">
        <v>8456</v>
      </c>
      <c r="C34" s="11">
        <v>6414</v>
      </c>
      <c r="D34" s="27">
        <v>-124</v>
      </c>
      <c r="E34" s="22">
        <v>8614</v>
      </c>
      <c r="F34" s="11">
        <v>6344</v>
      </c>
      <c r="G34" s="70" t="s">
        <v>37</v>
      </c>
      <c r="H34" s="11">
        <v>4528</v>
      </c>
      <c r="I34" s="70" t="s">
        <v>37</v>
      </c>
      <c r="J34" s="26">
        <v>2311</v>
      </c>
      <c r="K34" s="12">
        <v>98</v>
      </c>
      <c r="L34" s="11">
        <v>8915</v>
      </c>
      <c r="M34" s="11">
        <f>B34/K34/3*1000</f>
        <v>28761.904761904763</v>
      </c>
      <c r="N34" s="58">
        <v>2901</v>
      </c>
    </row>
    <row r="35" spans="1:14" ht="12.75" customHeight="1" thickBot="1">
      <c r="A35" s="65" t="s">
        <v>46</v>
      </c>
      <c r="B35" s="13">
        <f>B33/B34*100</f>
        <v>99.302270577105</v>
      </c>
      <c r="C35" s="13">
        <f>C33/C34*100</f>
        <v>102.01122544434051</v>
      </c>
      <c r="D35" s="28" t="s">
        <v>22</v>
      </c>
      <c r="E35" s="15">
        <f aca="true" t="shared" si="5" ref="E35:N35">E33/E34*100</f>
        <v>82.44717901091246</v>
      </c>
      <c r="F35" s="14">
        <f t="shared" si="5"/>
        <v>73.01387137452711</v>
      </c>
      <c r="G35" s="14" t="s">
        <v>22</v>
      </c>
      <c r="H35" s="14">
        <f t="shared" si="5"/>
        <v>59.8939929328622</v>
      </c>
      <c r="I35" s="14" t="s">
        <v>22</v>
      </c>
      <c r="J35" s="14">
        <f t="shared" si="5"/>
        <v>121.85201211596713</v>
      </c>
      <c r="K35" s="14">
        <f t="shared" si="5"/>
        <v>97.95918367346938</v>
      </c>
      <c r="L35" s="14">
        <f t="shared" si="5"/>
        <v>113.49411104879417</v>
      </c>
      <c r="M35" s="14">
        <f t="shared" si="5"/>
        <v>101.37106788079471</v>
      </c>
      <c r="N35" s="59">
        <f t="shared" si="5"/>
        <v>134.47087211306444</v>
      </c>
    </row>
    <row r="36" spans="1:14" s="32" customFormat="1" ht="15.75" customHeight="1">
      <c r="A36" s="67" t="s">
        <v>20</v>
      </c>
      <c r="B36" s="41"/>
      <c r="C36" s="42"/>
      <c r="D36" s="47"/>
      <c r="E36" s="43"/>
      <c r="F36" s="42"/>
      <c r="G36" s="42"/>
      <c r="H36" s="42"/>
      <c r="I36" s="42"/>
      <c r="J36" s="42"/>
      <c r="K36" s="42"/>
      <c r="L36" s="42"/>
      <c r="M36" s="42"/>
      <c r="N36" s="62"/>
    </row>
    <row r="37" spans="1:14" ht="15.75" customHeight="1">
      <c r="A37" s="69" t="s">
        <v>52</v>
      </c>
      <c r="B37" s="21">
        <f aca="true" t="shared" si="6" ref="B37:F38">B9+B13+B21+B25+B29+B33</f>
        <v>24538</v>
      </c>
      <c r="C37" s="21">
        <f t="shared" si="6"/>
        <v>22750</v>
      </c>
      <c r="D37" s="27">
        <f t="shared" si="6"/>
        <v>-2954</v>
      </c>
      <c r="E37" s="11">
        <f t="shared" si="6"/>
        <v>59906</v>
      </c>
      <c r="F37" s="11">
        <f t="shared" si="6"/>
        <v>23626</v>
      </c>
      <c r="G37" s="11" t="str">
        <f>G13</f>
        <v>-</v>
      </c>
      <c r="H37" s="11">
        <f aca="true" t="shared" si="7" ref="H37:N37">H9+H13+H21+H25+H29+H33</f>
        <v>11373</v>
      </c>
      <c r="I37" s="11" t="str">
        <f>I13</f>
        <v>-</v>
      </c>
      <c r="J37" s="11">
        <f t="shared" si="7"/>
        <v>39382</v>
      </c>
      <c r="K37" s="12">
        <f t="shared" si="7"/>
        <v>242</v>
      </c>
      <c r="L37" s="22">
        <v>9795</v>
      </c>
      <c r="M37" s="22">
        <v>33799</v>
      </c>
      <c r="N37" s="58">
        <f t="shared" si="7"/>
        <v>8025</v>
      </c>
    </row>
    <row r="38" spans="1:14" ht="12.75">
      <c r="A38" s="69" t="s">
        <v>26</v>
      </c>
      <c r="B38" s="21">
        <f t="shared" si="6"/>
        <v>23596</v>
      </c>
      <c r="C38" s="21">
        <f t="shared" si="6"/>
        <v>22116</v>
      </c>
      <c r="D38" s="27">
        <f t="shared" si="6"/>
        <v>-3236</v>
      </c>
      <c r="E38" s="11">
        <f t="shared" si="6"/>
        <v>61475</v>
      </c>
      <c r="F38" s="11">
        <f t="shared" si="6"/>
        <v>23512</v>
      </c>
      <c r="G38" s="11" t="str">
        <f>G14</f>
        <v>-</v>
      </c>
      <c r="H38" s="11">
        <f aca="true" t="shared" si="8" ref="H38:N38">H10+H14+H22+H26+H30+H34</f>
        <v>12783</v>
      </c>
      <c r="I38" s="11" t="str">
        <f>I14</f>
        <v>-</v>
      </c>
      <c r="J38" s="11">
        <f t="shared" si="8"/>
        <v>40724</v>
      </c>
      <c r="K38" s="12">
        <f t="shared" si="8"/>
        <v>253</v>
      </c>
      <c r="L38" s="22">
        <v>8783</v>
      </c>
      <c r="M38" s="22">
        <v>31088</v>
      </c>
      <c r="N38" s="58">
        <f t="shared" si="8"/>
        <v>6025</v>
      </c>
    </row>
    <row r="39" spans="1:14" ht="15" customHeight="1" thickBot="1">
      <c r="A39" s="65" t="s">
        <v>47</v>
      </c>
      <c r="B39" s="13">
        <f>B37/B38*100</f>
        <v>103.99220206814715</v>
      </c>
      <c r="C39" s="13">
        <f>C37/C38*100</f>
        <v>102.86670283957315</v>
      </c>
      <c r="D39" s="28" t="s">
        <v>22</v>
      </c>
      <c r="E39" s="13">
        <f aca="true" t="shared" si="9" ref="E39:N39">E37/E38*100</f>
        <v>97.44774298495324</v>
      </c>
      <c r="F39" s="14">
        <f t="shared" si="9"/>
        <v>100.48485879550869</v>
      </c>
      <c r="G39" s="14" t="s">
        <v>22</v>
      </c>
      <c r="H39" s="14">
        <f t="shared" si="9"/>
        <v>88.96972541656888</v>
      </c>
      <c r="I39" s="14" t="s">
        <v>22</v>
      </c>
      <c r="J39" s="14">
        <f t="shared" si="9"/>
        <v>96.70464590904626</v>
      </c>
      <c r="K39" s="14">
        <f t="shared" si="9"/>
        <v>95.65217391304348</v>
      </c>
      <c r="L39" s="15">
        <f t="shared" si="9"/>
        <v>111.52225890925651</v>
      </c>
      <c r="M39" s="15">
        <f t="shared" si="9"/>
        <v>108.7204065877509</v>
      </c>
      <c r="N39" s="59">
        <f t="shared" si="9"/>
        <v>133.19502074688796</v>
      </c>
    </row>
    <row r="42" ht="12.75">
      <c r="L42" s="30"/>
    </row>
  </sheetData>
  <sheetProtection/>
  <mergeCells count="9">
    <mergeCell ref="B3:N3"/>
    <mergeCell ref="A1:N1"/>
    <mergeCell ref="F4:G4"/>
    <mergeCell ref="F5:G5"/>
    <mergeCell ref="A3:A7"/>
    <mergeCell ref="H4:I4"/>
    <mergeCell ref="H5:I5"/>
    <mergeCell ref="F6:F7"/>
    <mergeCell ref="H6:H7"/>
  </mergeCells>
  <printOptions/>
  <pageMargins left="0.32" right="0" top="0.984251968503937" bottom="0.2" header="0.5118110236220472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8" sqref="A8"/>
    </sheetView>
  </sheetViews>
  <sheetFormatPr defaultColWidth="9.00390625" defaultRowHeight="12.75"/>
  <cols>
    <col min="4" max="4" width="19.875" style="0" customWidth="1"/>
  </cols>
  <sheetData>
    <row r="1" spans="1:8" ht="12.75">
      <c r="A1" s="100" t="s">
        <v>55</v>
      </c>
      <c r="B1" s="100"/>
      <c r="C1" s="100"/>
      <c r="D1" s="100"/>
      <c r="E1" s="100"/>
      <c r="F1" s="100"/>
      <c r="G1" s="100"/>
      <c r="H1" s="100"/>
    </row>
    <row r="2" ht="12.75">
      <c r="D2" t="s">
        <v>53</v>
      </c>
    </row>
    <row r="3" ht="13.5" thickBot="1"/>
    <row r="4" spans="1:8" ht="12.75" customHeight="1">
      <c r="A4" s="1"/>
      <c r="B4" s="2"/>
      <c r="C4" s="2"/>
      <c r="D4" s="3"/>
      <c r="E4" s="73"/>
      <c r="F4" s="74"/>
      <c r="G4" s="73"/>
      <c r="H4" s="74"/>
    </row>
    <row r="5" spans="1:8" s="53" customFormat="1" ht="12.75">
      <c r="A5" s="117" t="s">
        <v>23</v>
      </c>
      <c r="B5" s="112"/>
      <c r="C5" s="112"/>
      <c r="D5" s="113"/>
      <c r="E5" s="112" t="s">
        <v>45</v>
      </c>
      <c r="F5" s="113"/>
      <c r="G5" s="112" t="s">
        <v>54</v>
      </c>
      <c r="H5" s="113"/>
    </row>
    <row r="6" spans="1:8" ht="13.5" thickBot="1">
      <c r="A6" s="75"/>
      <c r="B6" s="78"/>
      <c r="C6" s="78"/>
      <c r="D6" s="76"/>
      <c r="E6" s="78"/>
      <c r="F6" s="76"/>
      <c r="G6" s="78"/>
      <c r="H6" s="76"/>
    </row>
    <row r="7" spans="1:8" ht="12.75">
      <c r="A7" s="4"/>
      <c r="B7" s="5"/>
      <c r="C7" s="5"/>
      <c r="D7" s="5"/>
      <c r="E7" s="48"/>
      <c r="F7" s="50"/>
      <c r="G7" s="49"/>
      <c r="H7" s="50"/>
    </row>
    <row r="8" spans="1:8" ht="12.75">
      <c r="A8" s="81" t="s">
        <v>58</v>
      </c>
      <c r="B8" s="80"/>
      <c r="C8" s="80"/>
      <c r="D8" s="80"/>
      <c r="E8" s="118">
        <f>E10+E12+E14+E16+E18+E20</f>
        <v>6666</v>
      </c>
      <c r="F8" s="119"/>
      <c r="G8" s="118">
        <f>G10+G12+G14+G16+G18+G20</f>
        <v>7111</v>
      </c>
      <c r="H8" s="119"/>
    </row>
    <row r="9" spans="1:8" ht="12.75">
      <c r="A9" s="10" t="s">
        <v>59</v>
      </c>
      <c r="B9" s="5"/>
      <c r="C9" s="5"/>
      <c r="D9" s="5"/>
      <c r="E9" s="10"/>
      <c r="F9" s="52"/>
      <c r="G9" s="51"/>
      <c r="H9" s="52"/>
    </row>
    <row r="10" spans="1:8" ht="12.75">
      <c r="A10" s="82" t="s">
        <v>0</v>
      </c>
      <c r="B10" s="7"/>
      <c r="C10" s="7"/>
      <c r="D10" s="5"/>
      <c r="E10" s="114">
        <v>514</v>
      </c>
      <c r="F10" s="115"/>
      <c r="G10" s="116">
        <v>565</v>
      </c>
      <c r="H10" s="115"/>
    </row>
    <row r="11" spans="1:8" ht="12.75">
      <c r="A11" s="83"/>
      <c r="B11" s="5"/>
      <c r="C11" s="5"/>
      <c r="D11" s="5"/>
      <c r="E11" s="10"/>
      <c r="F11" s="52"/>
      <c r="G11" s="51"/>
      <c r="H11" s="52"/>
    </row>
    <row r="12" spans="1:8" ht="12.75">
      <c r="A12" s="82" t="s">
        <v>3</v>
      </c>
      <c r="B12" s="7"/>
      <c r="C12" s="5"/>
      <c r="D12" s="5"/>
      <c r="E12" s="114">
        <v>978</v>
      </c>
      <c r="F12" s="115"/>
      <c r="G12" s="116">
        <v>1058</v>
      </c>
      <c r="H12" s="115"/>
    </row>
    <row r="13" spans="1:8" ht="12.75">
      <c r="A13" s="83"/>
      <c r="B13" s="5"/>
      <c r="C13" s="5"/>
      <c r="D13" s="5"/>
      <c r="E13" s="10"/>
      <c r="F13" s="52"/>
      <c r="G13" s="51"/>
      <c r="H13" s="52"/>
    </row>
    <row r="14" spans="1:8" ht="12.75">
      <c r="A14" s="82" t="s">
        <v>1</v>
      </c>
      <c r="B14" s="7"/>
      <c r="C14" s="7"/>
      <c r="D14" s="7"/>
      <c r="E14" s="114">
        <v>901</v>
      </c>
      <c r="F14" s="115"/>
      <c r="G14" s="116">
        <v>918</v>
      </c>
      <c r="H14" s="115"/>
    </row>
    <row r="15" spans="1:8" ht="12.75">
      <c r="A15" s="83"/>
      <c r="B15" s="5"/>
      <c r="C15" s="5"/>
      <c r="D15" s="5"/>
      <c r="E15" s="10"/>
      <c r="F15" s="52"/>
      <c r="G15" s="51"/>
      <c r="H15" s="52"/>
    </row>
    <row r="16" spans="1:8" ht="12.75">
      <c r="A16" s="82" t="s">
        <v>19</v>
      </c>
      <c r="B16" s="7"/>
      <c r="C16" s="8"/>
      <c r="D16" s="7"/>
      <c r="E16" s="114">
        <v>1004</v>
      </c>
      <c r="F16" s="115"/>
      <c r="G16" s="116">
        <v>1147</v>
      </c>
      <c r="H16" s="115"/>
    </row>
    <row r="17" spans="1:8" ht="12.75">
      <c r="A17" s="83"/>
      <c r="B17" s="5"/>
      <c r="C17" s="5"/>
      <c r="D17" s="5"/>
      <c r="E17" s="10"/>
      <c r="F17" s="52"/>
      <c r="G17" s="51"/>
      <c r="H17" s="52"/>
    </row>
    <row r="18" spans="1:8" ht="12.75">
      <c r="A18" s="82" t="s">
        <v>21</v>
      </c>
      <c r="B18" s="9"/>
      <c r="C18" s="9"/>
      <c r="D18" s="7"/>
      <c r="E18" s="114">
        <v>432</v>
      </c>
      <c r="F18" s="115"/>
      <c r="G18" s="116">
        <v>441</v>
      </c>
      <c r="H18" s="115"/>
    </row>
    <row r="19" spans="1:8" ht="12.75">
      <c r="A19" s="83"/>
      <c r="B19" s="5"/>
      <c r="C19" s="5"/>
      <c r="D19" s="5"/>
      <c r="E19" s="10"/>
      <c r="F19" s="52"/>
      <c r="G19" s="51"/>
      <c r="H19" s="52"/>
    </row>
    <row r="20" spans="1:8" ht="12.75">
      <c r="A20" s="82" t="s">
        <v>2</v>
      </c>
      <c r="B20" s="7"/>
      <c r="C20" s="7"/>
      <c r="D20" s="7"/>
      <c r="E20" s="114">
        <v>2837</v>
      </c>
      <c r="F20" s="115"/>
      <c r="G20" s="116">
        <v>2982</v>
      </c>
      <c r="H20" s="115"/>
    </row>
    <row r="21" spans="1:8" ht="12.75">
      <c r="A21" s="10"/>
      <c r="B21" s="5"/>
      <c r="C21" s="5"/>
      <c r="D21" s="5"/>
      <c r="E21" s="10"/>
      <c r="F21" s="52"/>
      <c r="G21" s="51"/>
      <c r="H21" s="52"/>
    </row>
    <row r="22" spans="1:8" ht="12.75">
      <c r="A22" s="4"/>
      <c r="B22" s="5"/>
      <c r="C22" s="5"/>
      <c r="D22" s="5"/>
      <c r="E22" s="4"/>
      <c r="F22" s="5"/>
      <c r="G22" s="4"/>
      <c r="H22" s="6"/>
    </row>
    <row r="23" spans="1:8" s="53" customFormat="1" ht="12.75">
      <c r="A23" s="79" t="s">
        <v>57</v>
      </c>
      <c r="B23" s="79"/>
      <c r="C23" s="80"/>
      <c r="D23" s="80"/>
      <c r="E23" s="123">
        <f>СВОД!K38</f>
        <v>253</v>
      </c>
      <c r="F23" s="113"/>
      <c r="G23" s="123">
        <f>СВОД!K37</f>
        <v>242</v>
      </c>
      <c r="H23" s="113"/>
    </row>
    <row r="24" spans="1:8" ht="13.5" thickBot="1">
      <c r="A24" s="4"/>
      <c r="B24" s="5"/>
      <c r="C24" s="5"/>
      <c r="D24" s="5"/>
      <c r="E24" s="4"/>
      <c r="F24" s="5"/>
      <c r="G24" s="4"/>
      <c r="H24" s="6"/>
    </row>
    <row r="25" spans="1:8" s="54" customFormat="1" ht="30.75" customHeight="1" thickBot="1">
      <c r="A25" s="120" t="s">
        <v>56</v>
      </c>
      <c r="B25" s="121"/>
      <c r="C25" s="121"/>
      <c r="D25" s="122"/>
      <c r="E25" s="124">
        <f>E8/E23/3*1000</f>
        <v>8782.608695652174</v>
      </c>
      <c r="F25" s="125"/>
      <c r="G25" s="124">
        <f>G8*1000/G23/3</f>
        <v>9794.765840220385</v>
      </c>
      <c r="H25" s="125"/>
    </row>
  </sheetData>
  <sheetProtection/>
  <mergeCells count="23">
    <mergeCell ref="A25:D25"/>
    <mergeCell ref="G20:H20"/>
    <mergeCell ref="G23:H23"/>
    <mergeCell ref="G25:H25"/>
    <mergeCell ref="E20:F20"/>
    <mergeCell ref="E23:F23"/>
    <mergeCell ref="E25:F25"/>
    <mergeCell ref="G12:H12"/>
    <mergeCell ref="G14:H14"/>
    <mergeCell ref="G16:H16"/>
    <mergeCell ref="G18:H18"/>
    <mergeCell ref="E12:F12"/>
    <mergeCell ref="E14:F14"/>
    <mergeCell ref="E16:F16"/>
    <mergeCell ref="E18:F18"/>
    <mergeCell ref="A1:H1"/>
    <mergeCell ref="E5:F5"/>
    <mergeCell ref="G5:H5"/>
    <mergeCell ref="E10:F10"/>
    <mergeCell ref="G10:H10"/>
    <mergeCell ref="A5:D5"/>
    <mergeCell ref="E8:F8"/>
    <mergeCell ref="G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J20" sqref="J20"/>
    </sheetView>
  </sheetViews>
  <sheetFormatPr defaultColWidth="9.00390625" defaultRowHeight="12.75"/>
  <cols>
    <col min="4" max="4" width="20.25390625" style="0" customWidth="1"/>
  </cols>
  <sheetData>
    <row r="2" spans="1:8" ht="12.75">
      <c r="A2" s="100" t="s">
        <v>48</v>
      </c>
      <c r="B2" s="100"/>
      <c r="C2" s="100"/>
      <c r="D2" s="100"/>
      <c r="E2" s="100"/>
      <c r="F2" s="100"/>
      <c r="G2" s="100"/>
      <c r="H2" s="100"/>
    </row>
    <row r="3" ht="12.75">
      <c r="D3" t="s">
        <v>53</v>
      </c>
    </row>
    <row r="4" ht="13.5" thickBot="1"/>
    <row r="5" spans="1:8" ht="12.75">
      <c r="A5" s="1"/>
      <c r="B5" s="2"/>
      <c r="C5" s="2"/>
      <c r="D5" s="2"/>
      <c r="E5" s="1"/>
      <c r="F5" s="3"/>
      <c r="G5" s="2"/>
      <c r="H5" s="3"/>
    </row>
    <row r="6" spans="1:8" ht="12.75">
      <c r="A6" s="126" t="s">
        <v>23</v>
      </c>
      <c r="B6" s="130"/>
      <c r="C6" s="130"/>
      <c r="D6" s="130"/>
      <c r="E6" s="126" t="s">
        <v>45</v>
      </c>
      <c r="F6" s="127"/>
      <c r="G6" s="130" t="s">
        <v>54</v>
      </c>
      <c r="H6" s="127"/>
    </row>
    <row r="7" spans="1:8" ht="13.5" thickBot="1">
      <c r="A7" s="75"/>
      <c r="B7" s="78"/>
      <c r="C7" s="78"/>
      <c r="D7" s="78"/>
      <c r="E7" s="75"/>
      <c r="F7" s="76"/>
      <c r="G7" s="78"/>
      <c r="H7" s="76"/>
    </row>
    <row r="8" spans="1:8" ht="12.75">
      <c r="A8" s="1"/>
      <c r="B8" s="2"/>
      <c r="C8" s="2"/>
      <c r="D8" s="2"/>
      <c r="E8" s="1"/>
      <c r="F8" s="2"/>
      <c r="G8" s="1"/>
      <c r="H8" s="3"/>
    </row>
    <row r="9" spans="1:8" ht="12.75">
      <c r="A9" s="81" t="s">
        <v>60</v>
      </c>
      <c r="B9" s="5"/>
      <c r="C9" s="5"/>
      <c r="D9" s="5"/>
      <c r="E9" s="117">
        <f>E11+E13+E15+E17+E19+E21</f>
        <v>23596</v>
      </c>
      <c r="F9" s="113"/>
      <c r="G9" s="117">
        <f>G11+G13+G15+G17+G19+G21</f>
        <v>24538</v>
      </c>
      <c r="H9" s="113"/>
    </row>
    <row r="10" spans="1:8" ht="12.75">
      <c r="A10" s="4" t="s">
        <v>41</v>
      </c>
      <c r="B10" s="5"/>
      <c r="C10" s="5"/>
      <c r="D10" s="5"/>
      <c r="E10" s="4"/>
      <c r="F10" s="5"/>
      <c r="G10" s="4"/>
      <c r="H10" s="6"/>
    </row>
    <row r="11" spans="1:8" ht="12.75">
      <c r="A11" s="82" t="s">
        <v>63</v>
      </c>
      <c r="B11" s="7"/>
      <c r="C11" s="7"/>
      <c r="D11" s="5"/>
      <c r="E11" s="126">
        <f>СВОД!B10</f>
        <v>3197</v>
      </c>
      <c r="F11" s="127"/>
      <c r="G11" s="126">
        <f>СВОД!B9</f>
        <v>3003</v>
      </c>
      <c r="H11" s="127"/>
    </row>
    <row r="12" spans="1:8" ht="12.75">
      <c r="A12" s="83"/>
      <c r="B12" s="5"/>
      <c r="C12" s="5"/>
      <c r="D12" s="5"/>
      <c r="E12" s="4"/>
      <c r="F12" s="5"/>
      <c r="G12" s="4"/>
      <c r="H12" s="6"/>
    </row>
    <row r="13" spans="1:8" ht="12.75">
      <c r="A13" s="82" t="s">
        <v>64</v>
      </c>
      <c r="B13" s="7"/>
      <c r="C13" s="5"/>
      <c r="D13" s="5"/>
      <c r="E13" s="126">
        <f>СВОД!B14</f>
        <v>4439</v>
      </c>
      <c r="F13" s="127"/>
      <c r="G13" s="126">
        <f>СВОД!B13</f>
        <v>4120</v>
      </c>
      <c r="H13" s="127"/>
    </row>
    <row r="14" spans="1:8" ht="12.75">
      <c r="A14" s="83"/>
      <c r="B14" s="5"/>
      <c r="C14" s="5"/>
      <c r="D14" s="5"/>
      <c r="E14" s="4"/>
      <c r="F14" s="5"/>
      <c r="G14" s="4"/>
      <c r="H14" s="6"/>
    </row>
    <row r="15" spans="1:8" ht="12.75">
      <c r="A15" s="82" t="s">
        <v>65</v>
      </c>
      <c r="B15" s="7"/>
      <c r="C15" s="7"/>
      <c r="D15" s="7"/>
      <c r="E15" s="126">
        <f>СВОД!B22</f>
        <v>1471</v>
      </c>
      <c r="F15" s="127"/>
      <c r="G15" s="126">
        <f>СВОД!B21</f>
        <v>1622</v>
      </c>
      <c r="H15" s="127"/>
    </row>
    <row r="16" spans="1:8" ht="12.75">
      <c r="A16" s="83"/>
      <c r="B16" s="5"/>
      <c r="C16" s="5"/>
      <c r="D16" s="5"/>
      <c r="E16" s="4"/>
      <c r="F16" s="5"/>
      <c r="G16" s="4"/>
      <c r="H16" s="6"/>
    </row>
    <row r="17" spans="1:8" ht="12.75">
      <c r="A17" s="82" t="s">
        <v>66</v>
      </c>
      <c r="B17" s="7"/>
      <c r="C17" s="8"/>
      <c r="D17" s="7"/>
      <c r="E17" s="126">
        <f>СВОД!B26</f>
        <v>5026</v>
      </c>
      <c r="F17" s="127"/>
      <c r="G17" s="126">
        <f>СВОД!B25</f>
        <v>6256</v>
      </c>
      <c r="H17" s="127"/>
    </row>
    <row r="18" spans="1:8" ht="12.75">
      <c r="A18" s="83"/>
      <c r="B18" s="5"/>
      <c r="C18" s="5"/>
      <c r="D18" s="5"/>
      <c r="E18" s="4"/>
      <c r="F18" s="5"/>
      <c r="G18" s="4"/>
      <c r="H18" s="6"/>
    </row>
    <row r="19" spans="1:8" ht="12.75">
      <c r="A19" s="82" t="s">
        <v>67</v>
      </c>
      <c r="B19" s="9"/>
      <c r="C19" s="9"/>
      <c r="D19" s="7"/>
      <c r="E19" s="126">
        <f>СВОД!B30</f>
        <v>1007</v>
      </c>
      <c r="F19" s="127"/>
      <c r="G19" s="126">
        <f>СВОД!B29</f>
        <v>1140</v>
      </c>
      <c r="H19" s="127"/>
    </row>
    <row r="20" spans="1:8" ht="12.75">
      <c r="A20" s="83"/>
      <c r="B20" s="5"/>
      <c r="C20" s="5"/>
      <c r="D20" s="5"/>
      <c r="E20" s="4"/>
      <c r="F20" s="5"/>
      <c r="G20" s="4"/>
      <c r="H20" s="6"/>
    </row>
    <row r="21" spans="1:8" ht="12.75">
      <c r="A21" s="82" t="s">
        <v>68</v>
      </c>
      <c r="B21" s="7"/>
      <c r="C21" s="7"/>
      <c r="D21" s="7"/>
      <c r="E21" s="126">
        <f>СВОД!B34</f>
        <v>8456</v>
      </c>
      <c r="F21" s="127"/>
      <c r="G21" s="126">
        <f>СВОД!B33</f>
        <v>8397</v>
      </c>
      <c r="H21" s="127"/>
    </row>
    <row r="22" spans="1:8" ht="12.75">
      <c r="A22" s="10"/>
      <c r="B22" s="5"/>
      <c r="C22" s="5"/>
      <c r="D22" s="5"/>
      <c r="E22" s="4"/>
      <c r="F22" s="5"/>
      <c r="G22" s="4"/>
      <c r="H22" s="6"/>
    </row>
    <row r="23" spans="1:8" s="53" customFormat="1" ht="12.75">
      <c r="A23" s="79" t="s">
        <v>61</v>
      </c>
      <c r="B23" s="80"/>
      <c r="C23" s="80"/>
      <c r="D23" s="80"/>
      <c r="E23" s="117">
        <f>СВОД!K38</f>
        <v>253</v>
      </c>
      <c r="F23" s="113"/>
      <c r="G23" s="117">
        <f>СВОД!K37</f>
        <v>242</v>
      </c>
      <c r="H23" s="113"/>
    </row>
    <row r="24" spans="1:8" ht="13.5" thickBot="1">
      <c r="A24" s="4"/>
      <c r="B24" s="5"/>
      <c r="C24" s="5"/>
      <c r="D24" s="5"/>
      <c r="E24" s="4"/>
      <c r="F24" s="5"/>
      <c r="G24" s="4"/>
      <c r="H24" s="6"/>
    </row>
    <row r="25" spans="1:8" ht="30" customHeight="1" thickBot="1">
      <c r="A25" s="131" t="s">
        <v>62</v>
      </c>
      <c r="B25" s="132"/>
      <c r="C25" s="132"/>
      <c r="D25" s="133"/>
      <c r="E25" s="128">
        <f>E9/3/E23*1000</f>
        <v>31088.27404479578</v>
      </c>
      <c r="F25" s="129"/>
      <c r="G25" s="128">
        <f>G9*1000/G23/3</f>
        <v>33798.89807162534</v>
      </c>
      <c r="H25" s="129"/>
    </row>
  </sheetData>
  <sheetProtection/>
  <mergeCells count="23">
    <mergeCell ref="A2:H2"/>
    <mergeCell ref="E6:F6"/>
    <mergeCell ref="G6:H6"/>
    <mergeCell ref="E13:F13"/>
    <mergeCell ref="G17:H17"/>
    <mergeCell ref="E23:F23"/>
    <mergeCell ref="G23:H23"/>
    <mergeCell ref="E11:F11"/>
    <mergeCell ref="G21:H21"/>
    <mergeCell ref="E15:F15"/>
    <mergeCell ref="E17:F17"/>
    <mergeCell ref="E19:F19"/>
    <mergeCell ref="E21:F21"/>
    <mergeCell ref="G19:H19"/>
    <mergeCell ref="E25:F25"/>
    <mergeCell ref="G25:H25"/>
    <mergeCell ref="A6:D6"/>
    <mergeCell ref="E9:F9"/>
    <mergeCell ref="G9:H9"/>
    <mergeCell ref="A25:D25"/>
    <mergeCell ref="G11:H11"/>
    <mergeCell ref="G13:H13"/>
    <mergeCell ref="G15:H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User</cp:lastModifiedBy>
  <cp:lastPrinted>2012-06-13T13:47:50Z</cp:lastPrinted>
  <dcterms:created xsi:type="dcterms:W3CDTF">2011-03-29T06:55:44Z</dcterms:created>
  <dcterms:modified xsi:type="dcterms:W3CDTF">2012-07-04T07:37:11Z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